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lvaindurand2/MasterLEA/Site/TD3/documents/"/>
    </mc:Choice>
  </mc:AlternateContent>
  <xr:revisionPtr revIDLastSave="0" documentId="13_ncr:1_{90F96557-B1E3-B44F-AA35-2D23CAF243CF}" xr6:coauthVersionLast="47" xr6:coauthVersionMax="47" xr10:uidLastSave="{00000000-0000-0000-0000-000000000000}"/>
  <bookViews>
    <workbookView xWindow="4620" yWindow="760" windowWidth="20720" windowHeight="21580" xr2:uid="{00000000-000D-0000-FFFF-FFFF00000000}"/>
  </bookViews>
  <sheets>
    <sheet name="Modèle" sheetId="1" r:id="rId1"/>
    <sheet name="Table" sheetId="2" r:id="rId2"/>
  </sheets>
  <definedNames>
    <definedName name="__xlnm.Print_Area" localSheetId="0">Modèle!$C$6:$G$49</definedName>
    <definedName name="_xlnm.Print_Area" localSheetId="0">Modèle!$A$1:$G$47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3" i="1"/>
  <c r="F42" i="1"/>
  <c r="G21" i="1"/>
  <c r="F21" i="1"/>
  <c r="E21" i="1"/>
  <c r="D21" i="1"/>
  <c r="C21" i="1"/>
  <c r="E12" i="1"/>
  <c r="E11" i="1"/>
  <c r="D17" i="1"/>
  <c r="E1" i="1"/>
  <c r="F23" i="1"/>
  <c r="F22" i="1"/>
  <c r="G23" i="1"/>
  <c r="G22" i="1"/>
  <c r="G41" i="1"/>
  <c r="G42" i="1"/>
  <c r="G43" i="1"/>
  <c r="F11" i="1"/>
  <c r="F12" i="1"/>
</calcChain>
</file>

<file path=xl/sharedStrings.xml><?xml version="1.0" encoding="utf-8"?>
<sst xmlns="http://schemas.openxmlformats.org/spreadsheetml/2006/main" count="55" uniqueCount="52">
  <si>
    <t>DESTINATAIRE</t>
  </si>
  <si>
    <t>[Nom de l'entreprise du client]</t>
  </si>
  <si>
    <t xml:space="preserve">[Adresse de l'entreprise du client] 
SIRET: [SIRET du client]
No de TVA: [Numéro de TVA du client]
</t>
  </si>
  <si>
    <t>DÉSIGNATION</t>
  </si>
  <si>
    <t>QUANTITÉ</t>
  </si>
  <si>
    <t>PRIX</t>
  </si>
  <si>
    <t>TOTAL</t>
  </si>
  <si>
    <t>TVA</t>
  </si>
  <si>
    <t xml:space="preserve"> </t>
  </si>
  <si>
    <t>Tradexpress</t>
  </si>
  <si>
    <t xml:space="preserve">Route de Mende, 34000 Montpellier
SIRET: 1234567890
No de TVA: 987654321
Tél: +33 6 06 06 06 06
</t>
  </si>
  <si>
    <t xml:space="preserve">BANCOBANK
SWIFT/BIC: 12345
Numéro de compte bancaire: 123456789A
</t>
  </si>
  <si>
    <t>Date de facture :</t>
  </si>
  <si>
    <t>Échéance :</t>
  </si>
  <si>
    <t>mon service</t>
  </si>
  <si>
    <t>mon produit</t>
  </si>
  <si>
    <t>Langue :</t>
  </si>
  <si>
    <t>Français</t>
  </si>
  <si>
    <t>Anglais</t>
  </si>
  <si>
    <t>Allemand</t>
  </si>
  <si>
    <t>Espagnol</t>
  </si>
  <si>
    <t xml:space="preserve">Facture numéro : </t>
  </si>
  <si>
    <t>TOTAL TTC</t>
  </si>
  <si>
    <t xml:space="preserve">Número de factura : </t>
  </si>
  <si>
    <t>Fecha de facturación :</t>
  </si>
  <si>
    <t>Fecha de vencimiento :</t>
  </si>
  <si>
    <t>DESCRIPCIÓN</t>
  </si>
  <si>
    <t>CANTIDAD</t>
  </si>
  <si>
    <t>PRECIO</t>
  </si>
  <si>
    <t>IVA</t>
  </si>
  <si>
    <t>TOTAL IVA INCL.</t>
  </si>
  <si>
    <t xml:space="preserve">chnung Nummer : </t>
  </si>
  <si>
    <t>Rechnungsdatum :</t>
  </si>
  <si>
    <t>Fälligkeit :</t>
  </si>
  <si>
    <t>BEZEICHNUNG</t>
  </si>
  <si>
    <t>QUANTITÄT</t>
  </si>
  <si>
    <t>PREIS</t>
  </si>
  <si>
    <t>INSGESAMT</t>
  </si>
  <si>
    <t>MWST.</t>
  </si>
  <si>
    <t>INSGESAMT INKL. MWST.</t>
  </si>
  <si>
    <t>DESCRIPTION</t>
  </si>
  <si>
    <t>QUANTITY</t>
  </si>
  <si>
    <t>PRICE</t>
  </si>
  <si>
    <t>VAT</t>
  </si>
  <si>
    <t>TOTAL INCL. VAT</t>
  </si>
  <si>
    <t xml:space="preserve">Invoice number: </t>
  </si>
  <si>
    <t>Invoice date:</t>
  </si>
  <si>
    <t>Due date:</t>
  </si>
  <si>
    <t>TO</t>
  </si>
  <si>
    <t>DESTINATOR</t>
  </si>
  <si>
    <t>A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</si>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</sst>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#,##0.00\ &quot;€&quot;"/>
  </numFmts>
  <fonts count="15" x14ac:knownFonts="1">
    <font>
      <sz val="10"/>
      <color indexed="8"/>
      <name val="Arial"/>
    </font>
    <font>
      <sz val="10"/>
      <color indexed="8"/>
      <name val="Calibri Light"/>
      <family val="2"/>
    </font>
    <font>
      <b/>
      <i/>
      <sz val="14"/>
      <color indexed="8"/>
      <name val="Calibri Light"/>
      <family val="2"/>
    </font>
    <font>
      <sz val="10.5"/>
      <color indexed="8"/>
      <name val="Calibri Light"/>
      <family val="2"/>
    </font>
    <font>
      <i/>
      <sz val="10"/>
      <color indexed="8"/>
      <name val="Calibri Light"/>
      <family val="2"/>
    </font>
    <font>
      <sz val="11"/>
      <color indexed="8"/>
      <name val="Calibri Light"/>
      <family val="2"/>
    </font>
    <font>
      <b/>
      <sz val="11"/>
      <color indexed="8"/>
      <name val="Calibri Light"/>
      <family val="2"/>
    </font>
    <font>
      <b/>
      <i/>
      <sz val="18"/>
      <color indexed="8"/>
      <name val="Calibri Light"/>
      <family val="2"/>
    </font>
    <font>
      <sz val="11"/>
      <color indexed="8"/>
      <name val="Arial"/>
      <family val="2"/>
    </font>
    <font>
      <b/>
      <sz val="10"/>
      <color indexed="8"/>
      <name val="Calibri Light"/>
      <family val="2"/>
    </font>
    <font>
      <b/>
      <i/>
      <sz val="9"/>
      <color indexed="12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 Light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1"/>
        <bgColor indexed="1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9"/>
      </left>
      <right/>
      <top/>
      <bottom/>
      <diagonal/>
    </border>
  </borders>
  <cellStyleXfs count="1">
    <xf numFmtId="0" fontId="0" fillId="0" borderId="0" applyFill="0" applyProtection="0"/>
  </cellStyleXfs>
  <cellXfs count="43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Alignment="1" applyProtection="1">
      <alignment horizontal="left" vertical="center" indent="2"/>
    </xf>
    <xf numFmtId="0" fontId="3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horizontal="left" vertical="top" wrapText="1" indent="4"/>
    </xf>
    <xf numFmtId="0" fontId="1" fillId="2" borderId="0" xfId="0" applyFont="1" applyFill="1" applyAlignment="1" applyProtection="1">
      <alignment horizontal="left" vertical="top" indent="1"/>
      <protection locked="0"/>
    </xf>
    <xf numFmtId="49" fontId="1" fillId="2" borderId="0" xfId="0" applyNumberFormat="1" applyFont="1" applyFill="1" applyAlignment="1" applyProtection="1">
      <alignment horizontal="left" vertical="top" indent="1"/>
      <protection locked="0"/>
    </xf>
    <xf numFmtId="164" fontId="1" fillId="2" borderId="0" xfId="0" applyNumberFormat="1" applyFont="1" applyFill="1" applyAlignment="1" applyProtection="1">
      <alignment horizontal="left" vertical="top" indent="1"/>
      <protection locked="0"/>
    </xf>
    <xf numFmtId="0" fontId="4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horizontal="left" vertical="top" wrapText="1" indent="1"/>
    </xf>
    <xf numFmtId="0" fontId="1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top" wrapText="1" inden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left"/>
    </xf>
    <xf numFmtId="14" fontId="0" fillId="0" borderId="0" xfId="0" applyNumberFormat="1" applyFill="1" applyProtection="1"/>
    <xf numFmtId="165" fontId="5" fillId="0" borderId="2" xfId="0" applyNumberFormat="1" applyFont="1" applyFill="1" applyBorder="1" applyAlignment="1" applyProtection="1">
      <alignment horizontal="right" vertical="center"/>
    </xf>
    <xf numFmtId="165" fontId="6" fillId="0" borderId="2" xfId="0" applyNumberFormat="1" applyFont="1" applyFill="1" applyBorder="1" applyAlignment="1" applyProtection="1">
      <alignment horizontal="right" vertical="center"/>
    </xf>
    <xf numFmtId="165" fontId="1" fillId="0" borderId="1" xfId="0" applyNumberFormat="1" applyFont="1" applyFill="1" applyBorder="1" applyAlignment="1" applyProtection="1">
      <alignment horizontal="left" vertical="top" wrapText="1" indent="1"/>
      <protection locked="0"/>
    </xf>
    <xf numFmtId="165" fontId="13" fillId="0" borderId="1" xfId="0" applyNumberFormat="1" applyFont="1" applyFill="1" applyBorder="1" applyAlignment="1" applyProtection="1">
      <alignment horizontal="left" vertical="top" wrapText="1" indent="1"/>
      <protection locked="0"/>
    </xf>
    <xf numFmtId="0" fontId="13" fillId="0" borderId="1" xfId="0" applyFont="1" applyFill="1" applyBorder="1" applyAlignment="1" applyProtection="1">
      <alignment horizontal="left" vertical="top" wrapText="1" indent="1"/>
      <protection locked="0"/>
    </xf>
    <xf numFmtId="0" fontId="14" fillId="0" borderId="0" xfId="0" applyFont="1" applyFill="1" applyProtection="1"/>
    <xf numFmtId="0" fontId="12" fillId="0" borderId="0" xfId="0" applyFont="1" applyFill="1" applyProtection="1"/>
    <xf numFmtId="0" fontId="13" fillId="4" borderId="0" xfId="0" applyFont="1" applyFill="1" applyProtection="1"/>
    <xf numFmtId="0" fontId="1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top" wrapText="1" indent="1"/>
    </xf>
    <xf numFmtId="0" fontId="6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top" indent="1"/>
    </xf>
    <xf numFmtId="0" fontId="8" fillId="0" borderId="0" xfId="0" applyFont="1" applyFill="1" applyAlignment="1" applyProtection="1">
      <alignment horizontal="left" vertical="top" indent="1"/>
    </xf>
    <xf numFmtId="0" fontId="13" fillId="0" borderId="0" xfId="0" applyFont="1" applyFill="1" applyAlignment="1" applyProtection="1">
      <alignment horizontal="left" vertical="top" wrapText="1" indent="1"/>
    </xf>
    <xf numFmtId="0" fontId="0" fillId="0" borderId="0" xfId="0" applyFill="1" applyAlignment="1" applyProtection="1">
      <alignment horizontal="left" vertical="top" wrapText="1" indent="1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1" fillId="0" borderId="0" xfId="0" applyFont="1" applyFill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</cellXfs>
  <cellStyles count="1">
    <cellStyle name="Normal" xfId="0" builtinId="0"/>
  </cellStyles>
  <dxfs count="15">
    <dxf>
      <numFmt numFmtId="171" formatCode="[$£-809]#,##0.00"/>
    </dxf>
    <dxf>
      <numFmt numFmtId="170" formatCode="[$-C0A]d\ &quot;de&quot;\ mmmm\ &quot;de&quot;\ yyyy;@"/>
    </dxf>
    <dxf>
      <numFmt numFmtId="169" formatCode="[$-407]d\.\ mmmm\ yyyy;@"/>
    </dxf>
    <dxf>
      <numFmt numFmtId="168" formatCode="[$-809]dd\ mmmm\ yyyy;@"/>
    </dxf>
    <dxf>
      <numFmt numFmtId="167" formatCode="[$-40C]d\ mmmm\ yyyy;@"/>
    </dxf>
    <dxf>
      <font>
        <b/>
        <i val="0"/>
      </font>
      <numFmt numFmtId="171" formatCode="[$£-809]#,##0.00"/>
    </dxf>
    <dxf>
      <numFmt numFmtId="171" formatCode="[$£-809]#,##0.00"/>
    </dxf>
    <dxf>
      <numFmt numFmtId="170" formatCode="[$-C0A]d\ &quot;de&quot;\ mmmm\ &quot;de&quot;\ yyyy;@"/>
    </dxf>
    <dxf>
      <numFmt numFmtId="169" formatCode="[$-407]d\.\ mmmm\ yyyy;@"/>
    </dxf>
    <dxf>
      <numFmt numFmtId="168" formatCode="[$-809]dd\ mmmm\ yyyy;@"/>
    </dxf>
    <dxf>
      <numFmt numFmtId="167" formatCode="[$-40C]d\ mmmm\ yyyy;@"/>
    </dxf>
    <dxf>
      <numFmt numFmtId="170" formatCode="[$-C0A]d\ &quot;de&quot;\ mmmm\ &quot;de&quot;\ yyyy;@"/>
    </dxf>
    <dxf>
      <numFmt numFmtId="169" formatCode="[$-407]d\.\ mmmm\ yyyy;@"/>
    </dxf>
    <dxf>
      <numFmt numFmtId="168" formatCode="[$-809]dd\ mmmm\ yyyy;@"/>
    </dxf>
    <dxf>
      <numFmt numFmtId="167" formatCode="[$-40C]d\ mmmm\ yyyy;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CC"/>
      <rgbColor rgb="00CCCCCC"/>
      <rgbColor rgb="00666666"/>
      <rgbColor rgb="00CCCC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54"/>
  <sheetViews>
    <sheetView showGridLines="0" tabSelected="1" showRuler="0" zoomScaleNormal="100" workbookViewId="0">
      <selection activeCell="I2" sqref="I2"/>
    </sheetView>
  </sheetViews>
  <sheetFormatPr baseColWidth="10" defaultColWidth="8.83203125" defaultRowHeight="12.75" customHeight="1" x14ac:dyDescent="0.2"/>
  <cols>
    <col min="1" max="1" width="4.83203125" style="1" customWidth="1"/>
    <col min="2" max="2" width="13.1640625" style="1" customWidth="1"/>
    <col min="3" max="3" width="41" style="1" customWidth="1"/>
    <col min="4" max="4" width="14.1640625" style="1" customWidth="1"/>
    <col min="5" max="5" width="15.5" style="1" customWidth="1"/>
    <col min="6" max="6" width="29.5" style="1" customWidth="1"/>
    <col min="7" max="7" width="24.1640625" style="1" customWidth="1"/>
    <col min="8" max="9" width="8.5" style="1" customWidth="1"/>
    <col min="10" max="10" width="13.5" style="1" customWidth="1"/>
    <col min="11" max="215" width="8.5" style="1" customWidth="1"/>
    <col min="216" max="244" width="9.1640625" style="1" customWidth="1"/>
  </cols>
  <sheetData>
    <row r="1" spans="2:9" ht="15" customHeight="1" x14ac:dyDescent="0.2">
      <c r="B1" s="32" t="s">
        <v>9</v>
      </c>
      <c r="C1" s="33"/>
      <c r="E1" s="38" t="str">
        <f>HLOOKUP(Modèle!I2,Table!A1:D11,2,FALSE)</f>
        <v>DESTINATAIRE</v>
      </c>
      <c r="F1" s="39"/>
      <c r="G1" s="39"/>
    </row>
    <row r="2" spans="2:9" ht="15" customHeight="1" x14ac:dyDescent="0.2">
      <c r="B2" s="34" t="s">
        <v>10</v>
      </c>
      <c r="C2" s="35"/>
      <c r="D2" s="2"/>
      <c r="E2" s="40" t="s">
        <v>1</v>
      </c>
      <c r="F2" s="39"/>
      <c r="G2" s="39"/>
      <c r="H2" s="26" t="s">
        <v>16</v>
      </c>
      <c r="I2" s="26" t="s">
        <v>17</v>
      </c>
    </row>
    <row r="3" spans="2:9" ht="15" customHeight="1" x14ac:dyDescent="0.2">
      <c r="B3" s="35"/>
      <c r="C3" s="35"/>
      <c r="D3" s="2"/>
      <c r="E3" s="36" t="s">
        <v>2</v>
      </c>
      <c r="F3" s="37"/>
      <c r="G3" s="37"/>
    </row>
    <row r="4" spans="2:9" ht="15" customHeight="1" x14ac:dyDescent="0.2">
      <c r="B4" s="35"/>
      <c r="C4" s="35"/>
      <c r="E4" s="37"/>
      <c r="F4" s="37"/>
      <c r="G4" s="37"/>
    </row>
    <row r="5" spans="2:9" ht="15" customHeight="1" x14ac:dyDescent="0.2">
      <c r="B5" s="35"/>
      <c r="C5" s="35"/>
      <c r="D5" s="3"/>
      <c r="E5" s="37"/>
      <c r="F5" s="37"/>
      <c r="G5" s="37"/>
    </row>
    <row r="6" spans="2:9" ht="15" customHeight="1" x14ac:dyDescent="0.2">
      <c r="B6" s="35"/>
      <c r="C6" s="35"/>
      <c r="D6" s="3"/>
      <c r="E6" s="37"/>
      <c r="F6" s="37"/>
      <c r="G6" s="37"/>
    </row>
    <row r="7" spans="2:9" ht="16.5" customHeight="1" x14ac:dyDescent="0.2">
      <c r="B7" s="35"/>
      <c r="C7" s="35"/>
      <c r="D7" s="3"/>
      <c r="E7" s="37"/>
      <c r="F7" s="37"/>
      <c r="G7" s="37"/>
    </row>
    <row r="8" spans="2:9" ht="15" customHeight="1" x14ac:dyDescent="0.2">
      <c r="B8" s="35"/>
      <c r="C8" s="35"/>
      <c r="D8" s="3"/>
      <c r="E8" s="37"/>
      <c r="F8" s="37"/>
      <c r="G8" s="37"/>
    </row>
    <row r="9" spans="2:9" ht="15" customHeight="1" x14ac:dyDescent="0.2">
      <c r="B9" s="34" t="s">
        <v>11</v>
      </c>
      <c r="C9" s="35"/>
      <c r="D9" s="3"/>
      <c r="E9" s="37"/>
      <c r="F9" s="37"/>
      <c r="G9" s="37"/>
    </row>
    <row r="10" spans="2:9" ht="15" customHeight="1" x14ac:dyDescent="0.2">
      <c r="B10" s="35"/>
      <c r="C10" s="35"/>
      <c r="D10" s="3"/>
      <c r="E10" s="41"/>
      <c r="F10" s="42"/>
      <c r="G10" s="42"/>
    </row>
    <row r="11" spans="2:9" ht="15" customHeight="1" x14ac:dyDescent="0.2">
      <c r="B11" s="35"/>
      <c r="C11" s="35"/>
      <c r="D11" s="3"/>
      <c r="E11" s="17" t="str">
        <f>HLOOKUP(Modèle!I2,Table!A1:D11,4,FALSE)</f>
        <v>Date de facture :</v>
      </c>
      <c r="F11" s="18">
        <f ca="1">TODAY()</f>
        <v>45196</v>
      </c>
      <c r="G11"/>
    </row>
    <row r="12" spans="2:9" ht="15" customHeight="1" x14ac:dyDescent="0.2">
      <c r="B12" s="35"/>
      <c r="C12" s="35"/>
      <c r="D12" s="3"/>
      <c r="E12" s="14" t="str">
        <f>HLOOKUP(Modèle!I2,Table!A1:D11,5,FALSE)</f>
        <v>Échéance :</v>
      </c>
      <c r="F12" s="18">
        <f ca="1">F11+30</f>
        <v>45226</v>
      </c>
      <c r="G12"/>
    </row>
    <row r="13" spans="2:9" ht="15" customHeight="1" x14ac:dyDescent="0.2">
      <c r="B13" s="35"/>
      <c r="C13" s="35"/>
      <c r="D13" s="3"/>
      <c r="E13" s="27"/>
      <c r="F13" s="28"/>
      <c r="G13" s="28"/>
    </row>
    <row r="14" spans="2:9" ht="12.75" customHeight="1" x14ac:dyDescent="0.2">
      <c r="B14" s="35"/>
      <c r="C14" s="35"/>
      <c r="D14" s="3"/>
      <c r="E14" s="28"/>
      <c r="F14" s="28"/>
      <c r="G14" s="28"/>
    </row>
    <row r="15" spans="2:9" ht="12.75" customHeight="1" x14ac:dyDescent="0.2">
      <c r="B15" s="35"/>
      <c r="C15" s="35"/>
      <c r="D15" s="3"/>
      <c r="E15" s="28"/>
      <c r="F15" s="28"/>
      <c r="G15" s="28"/>
    </row>
    <row r="16" spans="2:9" ht="30.75" customHeight="1" x14ac:dyDescent="0.2">
      <c r="B16" s="35"/>
      <c r="C16" s="35"/>
      <c r="D16" s="3"/>
      <c r="E16" s="28"/>
      <c r="F16" s="28"/>
      <c r="G16" s="28"/>
    </row>
    <row r="17" spans="2:10" ht="24.5" customHeight="1" x14ac:dyDescent="0.2">
      <c r="C17" s="13"/>
      <c r="D17" s="13" t="str">
        <f>HLOOKUP(Modèle!I2,Table!A1:D11,3,FALSE)</f>
        <v xml:space="preserve">Facture numéro : </v>
      </c>
      <c r="E17" s="13"/>
      <c r="F17" s="13" t="s">
        <v>51</v>
      </c>
      <c r="G17" s="13"/>
    </row>
    <row r="18" spans="2:10" ht="18" customHeight="1" x14ac:dyDescent="0.2">
      <c r="B18" s="13"/>
      <c r="C18" s="13"/>
      <c r="D18" s="13"/>
      <c r="E18" s="13"/>
      <c r="F18" s="13"/>
      <c r="G18" s="13"/>
    </row>
    <row r="19" spans="2:10" ht="12.75" hidden="1" customHeight="1" collapsed="1" x14ac:dyDescent="0.2">
      <c r="B19" s="13"/>
      <c r="C19" s="13"/>
      <c r="D19" s="13"/>
      <c r="E19" s="13"/>
      <c r="F19" s="13"/>
      <c r="G19" s="13"/>
    </row>
    <row r="20" spans="2:10" ht="15" customHeight="1" x14ac:dyDescent="0.2">
      <c r="B20" s="13"/>
      <c r="C20" s="13"/>
      <c r="D20" s="13"/>
      <c r="E20" s="13"/>
      <c r="F20" s="13"/>
      <c r="G20" s="13"/>
    </row>
    <row r="21" spans="2:10" ht="20" customHeight="1" x14ac:dyDescent="0.2">
      <c r="B21" s="12"/>
      <c r="C21" s="12" t="str">
        <f>HLOOKUP(Modèle!I2,Table!A1:D11,6,FALSE)</f>
        <v>DÉSIGNATION</v>
      </c>
      <c r="D21" s="12" t="str">
        <f>HLOOKUP(Modèle!I2,Table!A1:D11,7,FALSE)</f>
        <v>QUANTITÉ</v>
      </c>
      <c r="E21" s="12" t="str">
        <f>HLOOKUP(Modèle!I2,Table!A1:D11,8,FALSE)</f>
        <v>PRIX</v>
      </c>
      <c r="F21" s="12" t="str">
        <f>HLOOKUP(Modèle!I2,Table!A1:D11,9,FALSE)</f>
        <v>TOTAL</v>
      </c>
      <c r="G21" s="12" t="str">
        <f>HLOOKUP(Modèle!I2,Table!A1:D11,10,FALSE)</f>
        <v>TVA</v>
      </c>
    </row>
    <row r="22" spans="2:10" ht="12.75" customHeight="1" x14ac:dyDescent="0.2">
      <c r="B22" s="23" t="s">
        <v>15</v>
      </c>
      <c r="C22" s="15"/>
      <c r="D22" s="16">
        <v>7</v>
      </c>
      <c r="E22" s="22">
        <v>288</v>
      </c>
      <c r="F22" s="22">
        <f>D22*E22</f>
        <v>2016</v>
      </c>
      <c r="G22" s="21">
        <f>F22*0.2</f>
        <v>403.20000000000005</v>
      </c>
    </row>
    <row r="23" spans="2:10" ht="12.75" customHeight="1" x14ac:dyDescent="0.2">
      <c r="B23" s="15" t="s">
        <v>14</v>
      </c>
      <c r="C23" s="15"/>
      <c r="D23" s="16">
        <v>1</v>
      </c>
      <c r="E23" s="21">
        <v>360</v>
      </c>
      <c r="F23" s="22">
        <f>D23*E23</f>
        <v>360</v>
      </c>
      <c r="G23" s="21">
        <f>F23*0.2</f>
        <v>72</v>
      </c>
    </row>
    <row r="24" spans="2:10" ht="12.75" customHeight="1" x14ac:dyDescent="0.2">
      <c r="B24" s="15"/>
      <c r="C24" s="15"/>
      <c r="D24" s="16"/>
      <c r="E24" s="21"/>
      <c r="F24" s="21"/>
      <c r="G24" s="21"/>
    </row>
    <row r="25" spans="2:10" ht="12.75" customHeight="1" x14ac:dyDescent="0.2">
      <c r="B25" s="15"/>
      <c r="C25" s="15"/>
      <c r="D25" s="16"/>
      <c r="E25" s="21"/>
      <c r="F25" s="21"/>
      <c r="G25" s="21"/>
      <c r="J25" s="4"/>
    </row>
    <row r="26" spans="2:10" ht="12.75" customHeight="1" x14ac:dyDescent="0.2">
      <c r="B26" s="15"/>
      <c r="C26" s="15"/>
      <c r="D26" s="16"/>
      <c r="E26" s="21"/>
      <c r="F26" s="21"/>
      <c r="G26" s="21"/>
      <c r="I26" s="4"/>
      <c r="J26" s="4"/>
    </row>
    <row r="27" spans="2:10" ht="12.75" customHeight="1" x14ac:dyDescent="0.2">
      <c r="B27" s="15"/>
      <c r="C27" s="15"/>
      <c r="D27" s="16"/>
      <c r="E27" s="21"/>
      <c r="F27" s="21"/>
      <c r="G27" s="21"/>
      <c r="I27" s="4"/>
      <c r="J27" s="4"/>
    </row>
    <row r="28" spans="2:10" ht="12.75" customHeight="1" x14ac:dyDescent="0.2">
      <c r="B28" s="15"/>
      <c r="C28" s="15"/>
      <c r="D28" s="16"/>
      <c r="E28" s="21"/>
      <c r="F28" s="21"/>
      <c r="G28" s="21"/>
      <c r="I28" s="4"/>
      <c r="J28" s="4"/>
    </row>
    <row r="29" spans="2:10" ht="12.75" customHeight="1" x14ac:dyDescent="0.2">
      <c r="B29" s="15"/>
      <c r="C29" s="15"/>
      <c r="D29" s="16"/>
      <c r="E29" s="21"/>
      <c r="F29" s="21"/>
      <c r="G29" s="21"/>
      <c r="I29" s="4"/>
      <c r="J29" s="4"/>
    </row>
    <row r="30" spans="2:10" ht="12.75" customHeight="1" x14ac:dyDescent="0.2">
      <c r="B30" s="15"/>
      <c r="C30" s="15"/>
      <c r="D30" s="16"/>
      <c r="E30" s="21"/>
      <c r="F30" s="21"/>
      <c r="G30" s="21"/>
    </row>
    <row r="31" spans="2:10" ht="12.75" customHeight="1" x14ac:dyDescent="0.2">
      <c r="B31" s="15"/>
      <c r="C31" s="15"/>
      <c r="D31" s="16"/>
      <c r="E31" s="21"/>
      <c r="F31" s="21"/>
      <c r="G31" s="21"/>
    </row>
    <row r="32" spans="2:10" ht="12.75" customHeight="1" x14ac:dyDescent="0.2">
      <c r="B32" s="15"/>
      <c r="C32" s="15"/>
      <c r="D32" s="16"/>
      <c r="E32" s="21"/>
      <c r="F32" s="21"/>
      <c r="G32" s="21"/>
    </row>
    <row r="33" spans="2:7" ht="12.75" customHeight="1" x14ac:dyDescent="0.2">
      <c r="B33" s="15"/>
      <c r="C33" s="15"/>
      <c r="D33" s="16"/>
      <c r="E33" s="21"/>
      <c r="F33" s="21"/>
      <c r="G33" s="21"/>
    </row>
    <row r="34" spans="2:7" ht="12.75" customHeight="1" x14ac:dyDescent="0.2">
      <c r="B34" s="15"/>
      <c r="C34" s="15"/>
      <c r="D34" s="16"/>
      <c r="E34" s="21"/>
      <c r="F34" s="21"/>
      <c r="G34" s="21"/>
    </row>
    <row r="35" spans="2:7" ht="12.75" customHeight="1" x14ac:dyDescent="0.2">
      <c r="B35" s="15"/>
      <c r="C35" s="15"/>
      <c r="D35" s="16"/>
      <c r="E35" s="21"/>
      <c r="F35" s="21"/>
      <c r="G35" s="21"/>
    </row>
    <row r="36" spans="2:7" ht="12.75" customHeight="1" x14ac:dyDescent="0.2">
      <c r="B36" s="15"/>
      <c r="C36" s="15"/>
      <c r="D36" s="16"/>
      <c r="E36" s="21"/>
      <c r="F36" s="21"/>
      <c r="G36" s="21"/>
    </row>
    <row r="37" spans="2:7" ht="12.75" customHeight="1" x14ac:dyDescent="0.2">
      <c r="B37" s="15"/>
      <c r="C37" s="15"/>
      <c r="D37" s="16"/>
      <c r="E37" s="21"/>
      <c r="F37" s="21"/>
      <c r="G37" s="21"/>
    </row>
    <row r="38" spans="2:7" ht="12.75" customHeight="1" x14ac:dyDescent="0.2">
      <c r="B38" s="15"/>
      <c r="C38" s="15"/>
      <c r="D38" s="16"/>
      <c r="E38" s="21"/>
      <c r="F38" s="21"/>
      <c r="G38" s="21"/>
    </row>
    <row r="39" spans="2:7" ht="12.75" customHeight="1" x14ac:dyDescent="0.2">
      <c r="B39" s="15"/>
      <c r="C39" s="15"/>
      <c r="D39" s="16"/>
      <c r="E39" s="21"/>
      <c r="F39" s="21"/>
      <c r="G39" s="21"/>
    </row>
    <row r="40" spans="2:7" ht="12.75" customHeight="1" x14ac:dyDescent="0.2">
      <c r="B40" s="5"/>
      <c r="C40" s="5"/>
      <c r="D40" s="5"/>
      <c r="E40" s="6"/>
      <c r="F40" s="6"/>
      <c r="G40" s="7"/>
    </row>
    <row r="41" spans="2:7" ht="20" customHeight="1" x14ac:dyDescent="0.2">
      <c r="B41" s="29" t="s">
        <v>8</v>
      </c>
      <c r="C41" s="29"/>
      <c r="D41" s="29"/>
      <c r="E41" s="29"/>
      <c r="F41" s="11" t="str">
        <f>HLOOKUP(Modèle!I2,Table!A1:D11,9,FALSE)</f>
        <v>TOTAL</v>
      </c>
      <c r="G41" s="19">
        <f>SUM(F22:F39)</f>
        <v>2376</v>
      </c>
    </row>
    <row r="42" spans="2:7" ht="20" customHeight="1" x14ac:dyDescent="0.2">
      <c r="B42" s="29"/>
      <c r="C42" s="29"/>
      <c r="D42" s="29"/>
      <c r="E42" s="29"/>
      <c r="F42" s="11" t="str">
        <f>HLOOKUP(Modèle!I2,Table!A1:D11,10,FALSE)</f>
        <v>TVA</v>
      </c>
      <c r="G42" s="19">
        <f>G41*0.2</f>
        <v>475.20000000000005</v>
      </c>
    </row>
    <row r="43" spans="2:7" ht="20" customHeight="1" x14ac:dyDescent="0.2">
      <c r="C43" s="8"/>
      <c r="D43" s="8"/>
      <c r="E43" s="30" t="str">
        <f>HLOOKUP(Modèle!I2,Table!A1:D11,11,FALSE)</f>
        <v>TOTAL TTC</v>
      </c>
      <c r="F43" s="30"/>
      <c r="G43" s="20">
        <f>G41+G42</f>
        <v>2851.2</v>
      </c>
    </row>
    <row r="44" spans="2:7" ht="12.75" customHeight="1" x14ac:dyDescent="0.2">
      <c r="B44" s="31"/>
      <c r="C44" s="31"/>
      <c r="D44" s="31"/>
      <c r="E44" s="31"/>
      <c r="F44" s="31"/>
      <c r="G44" s="31"/>
    </row>
    <row r="45" spans="2:7" ht="12.75" customHeight="1" x14ac:dyDescent="0.2">
      <c r="B45" s="31"/>
      <c r="C45" s="31"/>
      <c r="D45" s="31"/>
      <c r="E45" s="31"/>
      <c r="F45" s="31"/>
      <c r="G45" s="31"/>
    </row>
    <row r="46" spans="2:7" ht="12.75" customHeight="1" x14ac:dyDescent="0.2">
      <c r="B46" s="31"/>
      <c r="C46" s="31"/>
      <c r="D46" s="31"/>
      <c r="E46" s="31"/>
      <c r="F46" s="31"/>
      <c r="G46" s="31"/>
    </row>
    <row r="47" spans="2:7" ht="19.25" customHeight="1" x14ac:dyDescent="0.2">
      <c r="D47" s="9"/>
    </row>
    <row r="52" spans="5:7" ht="12.75" customHeight="1" x14ac:dyDescent="0.2">
      <c r="E52" s="10"/>
      <c r="F52" s="10"/>
      <c r="G52" s="10"/>
    </row>
    <row r="53" spans="5:7" ht="12.75" customHeight="1" x14ac:dyDescent="0.2">
      <c r="E53" s="10"/>
      <c r="F53" s="10"/>
      <c r="G53" s="10"/>
    </row>
    <row r="54" spans="5:7" ht="12.75" customHeight="1" x14ac:dyDescent="0.2">
      <c r="E54" s="10"/>
      <c r="F54" s="10"/>
      <c r="G54" s="10"/>
    </row>
  </sheetData>
  <sheetProtection selectLockedCells="1" selectUnlockedCells="1"/>
  <mergeCells count="11">
    <mergeCell ref="E13:G16"/>
    <mergeCell ref="B41:E42"/>
    <mergeCell ref="E43:F43"/>
    <mergeCell ref="B44:G46"/>
    <mergeCell ref="B1:C1"/>
    <mergeCell ref="B2:C8"/>
    <mergeCell ref="B9:C16"/>
    <mergeCell ref="E3:G9"/>
    <mergeCell ref="E1:G1"/>
    <mergeCell ref="E2:G2"/>
    <mergeCell ref="E10:G10"/>
  </mergeCells>
  <printOptions horizontalCentered="1"/>
  <pageMargins left="0.5" right="0.5" top="0.5" bottom="0.5" header="0.51180555555555551" footer="0.51180555555555551"/>
  <pageSetup scale="64" fitToHeight="0" orientation="portrait"/>
  <headerFooter alignWithMargins="0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4CE16AC0-5E23-C44B-B36A-5BA73CEACA2C}">
            <xm:f>$I$2=Table!$A$1</xm:f>
            <x14:dxf>
              <numFmt numFmtId="167" formatCode="[$-40C]d\ mmmm\ yyyy;@"/>
            </x14:dxf>
          </x14:cfRule>
          <x14:cfRule type="expression" priority="5" id="{8A06045A-610B-024C-9F90-CCA6391CDD63}">
            <xm:f>$I$2=Table!$B$1</xm:f>
            <x14:dxf>
              <numFmt numFmtId="168" formatCode="[$-809]dd\ mmmm\ yyyy;@"/>
            </x14:dxf>
          </x14:cfRule>
          <x14:cfRule type="expression" priority="4" id="{3F6B93DE-D4BB-E34C-B7DD-D29E3C989E6E}">
            <xm:f>$I$2=Table!$C$1</xm:f>
            <x14:dxf>
              <numFmt numFmtId="169" formatCode="[$-407]d\.\ mmmm\ yyyy;@"/>
            </x14:dxf>
          </x14:cfRule>
          <x14:cfRule type="expression" priority="3" id="{A5007635-3AAC-1149-B11F-77F082BFA82B}">
            <xm:f>$I$2=Table!$D$1</xm:f>
            <x14:dxf>
              <numFmt numFmtId="170" formatCode="[$-C0A]d\ &quot;de&quot;\ mmmm\ &quot;de&quot;\ yyyy;@"/>
            </x14:dxf>
          </x14:cfRule>
          <xm:sqref>F11:F12</xm:sqref>
        </x14:conditionalFormatting>
        <x14:conditionalFormatting xmlns:xm="http://schemas.microsoft.com/office/excel/2006/main">
          <x14:cfRule type="expression" priority="2" id="{F476A180-E465-AC40-AD77-41C8FA7C5A98}">
            <xm:f>$I$2=Table!$B$1</xm:f>
            <x14:dxf>
              <numFmt numFmtId="171" formatCode="[$£-809]#,##0.00"/>
            </x14:dxf>
          </x14:cfRule>
          <xm:sqref>E22:G23 G41:G42</xm:sqref>
        </x14:conditionalFormatting>
        <x14:conditionalFormatting xmlns:xm="http://schemas.microsoft.com/office/excel/2006/main">
          <x14:cfRule type="expression" priority="1" id="{3DE28B74-2D22-4D48-B709-16840FFB1019}">
            <xm:f>$I$2=Table!$B$1</xm:f>
            <x14:dxf>
              <font>
                <b/>
                <i val="0"/>
              </font>
              <numFmt numFmtId="171" formatCode="[$£-809]#,##0.00"/>
            </x14:dxf>
          </x14:cfRule>
          <xm:sqref>G43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276C69-3D20-7743-8F91-1F1F6C39F9C6}">
          <x14:formula1>
            <xm:f>Table!$A$1:$D$1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D13" sqref="D13"/>
    </sheetView>
  </sheetViews>
  <sheetFormatPr baseColWidth="10" defaultRowHeight="13" x14ac:dyDescent="0.15"/>
  <cols>
    <col min="1" max="1" width="17" customWidth="1"/>
    <col min="2" max="2" width="16.1640625" customWidth="1"/>
    <col min="3" max="3" width="16.6640625" customWidth="1"/>
    <col min="5" max="5" width="15.1640625" customWidth="1"/>
  </cols>
  <sheetData>
    <row r="1" spans="1:4" ht="16" x14ac:dyDescent="0.2">
      <c r="A1" s="24" t="s">
        <v>17</v>
      </c>
      <c r="B1" s="24" t="s">
        <v>18</v>
      </c>
      <c r="C1" s="24" t="s">
        <v>19</v>
      </c>
      <c r="D1" s="24" t="s">
        <v>20</v>
      </c>
    </row>
    <row r="2" spans="1:4" ht="16" x14ac:dyDescent="0.2">
      <c r="A2" s="24" t="s">
        <v>0</v>
      </c>
      <c r="B2" s="24" t="s">
        <v>48</v>
      </c>
      <c r="C2" s="24" t="s">
        <v>49</v>
      </c>
      <c r="D2" s="24" t="s">
        <v>50</v>
      </c>
    </row>
    <row r="3" spans="1:4" x14ac:dyDescent="0.15">
      <c r="A3" s="25" t="s">
        <v>21</v>
      </c>
      <c r="B3" s="25" t="s">
        <v>45</v>
      </c>
      <c r="C3" t="s">
        <v>31</v>
      </c>
      <c r="D3" t="s">
        <v>23</v>
      </c>
    </row>
    <row r="4" spans="1:4" x14ac:dyDescent="0.15">
      <c r="A4" s="25" t="s">
        <v>12</v>
      </c>
      <c r="B4" s="25" t="s">
        <v>46</v>
      </c>
      <c r="C4" t="s">
        <v>32</v>
      </c>
      <c r="D4" t="s">
        <v>24</v>
      </c>
    </row>
    <row r="5" spans="1:4" x14ac:dyDescent="0.15">
      <c r="A5" s="25" t="s">
        <v>13</v>
      </c>
      <c r="B5" s="25" t="s">
        <v>47</v>
      </c>
      <c r="C5" t="s">
        <v>33</v>
      </c>
      <c r="D5" t="s">
        <v>25</v>
      </c>
    </row>
    <row r="6" spans="1:4" x14ac:dyDescent="0.15">
      <c r="A6" t="s">
        <v>3</v>
      </c>
      <c r="B6" t="s">
        <v>40</v>
      </c>
      <c r="C6" t="s">
        <v>34</v>
      </c>
      <c r="D6" t="s">
        <v>26</v>
      </c>
    </row>
    <row r="7" spans="1:4" x14ac:dyDescent="0.15">
      <c r="A7" t="s">
        <v>4</v>
      </c>
      <c r="B7" t="s">
        <v>41</v>
      </c>
      <c r="C7" t="s">
        <v>35</v>
      </c>
      <c r="D7" t="s">
        <v>27</v>
      </c>
    </row>
    <row r="8" spans="1:4" x14ac:dyDescent="0.15">
      <c r="A8" t="s">
        <v>5</v>
      </c>
      <c r="B8" t="s">
        <v>42</v>
      </c>
      <c r="C8" t="s">
        <v>36</v>
      </c>
      <c r="D8" t="s">
        <v>28</v>
      </c>
    </row>
    <row r="9" spans="1:4" x14ac:dyDescent="0.15">
      <c r="A9" t="s">
        <v>6</v>
      </c>
      <c r="B9" t="s">
        <v>6</v>
      </c>
      <c r="C9" t="s">
        <v>37</v>
      </c>
      <c r="D9" t="s">
        <v>6</v>
      </c>
    </row>
    <row r="10" spans="1:4" x14ac:dyDescent="0.15">
      <c r="A10" t="s">
        <v>7</v>
      </c>
      <c r="B10" t="s">
        <v>43</v>
      </c>
      <c r="C10" t="s">
        <v>38</v>
      </c>
      <c r="D10" t="s">
        <v>29</v>
      </c>
    </row>
    <row r="11" spans="1:4" x14ac:dyDescent="0.15">
      <c r="A11" s="25" t="s">
        <v>22</v>
      </c>
      <c r="B11" t="s">
        <v>44</v>
      </c>
      <c r="C11" t="s">
        <v>39</v>
      </c>
      <c r="D11" s="2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Modèle</vt:lpstr>
      <vt:lpstr>Table</vt:lpstr>
      <vt:lpstr>Modèle!__xlnm.Print_Area</vt:lpstr>
      <vt:lpstr>Modèle!Zone_d_impression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 â„–  608</dc:title>
  <dc:subject>Facture â„–  608</dc:subject>
  <dc:creator>[Nom de l'entreprise]</dc:creator>
  <cp:keywords>Excel Facture â„–  608</cp:keywords>
  <dc:description>Facture â„–  608</dc:description>
  <cp:lastModifiedBy>Sylvain Durand</cp:lastModifiedBy>
  <dcterms:created xsi:type="dcterms:W3CDTF">2013-09-03T19:15:14Z</dcterms:created>
  <dcterms:modified xsi:type="dcterms:W3CDTF">2023-09-27T10:01:33Z</dcterms:modified>
</cp:coreProperties>
</file>